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_4.3\2022\4.016-след обществено обсъждане\СТАРТ\приложения към условия за кандидатстване\за информация\"/>
    </mc:Choice>
  </mc:AlternateContent>
  <bookViews>
    <workbookView xWindow="0" yWindow="0" windowWidth="23040" windowHeight="9195"/>
  </bookViews>
  <sheets>
    <sheet name="TFO" sheetId="4" r:id="rId1"/>
  </sheets>
  <calcPr calcId="162913"/>
</workbook>
</file>

<file path=xl/calcChain.xml><?xml version="1.0" encoding="utf-8"?>
<calcChain xmlns="http://schemas.openxmlformats.org/spreadsheetml/2006/main">
  <c r="E22" i="4" l="1"/>
  <c r="E20" i="4"/>
  <c r="E18" i="4"/>
  <c r="E16" i="4"/>
  <c r="E15" i="4"/>
  <c r="E14" i="4"/>
  <c r="E11" i="4"/>
  <c r="C24" i="4" s="1"/>
  <c r="C26" i="4" s="1"/>
  <c r="E12" i="4"/>
  <c r="E24" i="4" l="1"/>
</calcChain>
</file>

<file path=xl/sharedStrings.xml><?xml version="1.0" encoding="utf-8"?>
<sst xmlns="http://schemas.openxmlformats.org/spreadsheetml/2006/main" count="47" uniqueCount="46">
  <si>
    <t>№</t>
  </si>
  <si>
    <t>Критерии за подбор</t>
  </si>
  <si>
    <t>Максимален брой точки</t>
  </si>
  <si>
    <t>1.1</t>
  </si>
  <si>
    <t>1.2</t>
  </si>
  <si>
    <t>Присъдени точки</t>
  </si>
  <si>
    <t>Коментари</t>
  </si>
  <si>
    <t>2.1</t>
  </si>
  <si>
    <t>2.2</t>
  </si>
  <si>
    <t>3.1</t>
  </si>
  <si>
    <t>4.1</t>
  </si>
  <si>
    <t>5.1</t>
  </si>
  <si>
    <t>Общ брой  точки по критериите за оценка на проекта:</t>
  </si>
  <si>
    <t>Име на  ОЦЕНИТЕЛ:</t>
  </si>
  <si>
    <t>Име  на ръководителя и звършил ад-хок проверките:</t>
  </si>
  <si>
    <t>дата:</t>
  </si>
  <si>
    <t>I.</t>
  </si>
  <si>
    <t>II.</t>
  </si>
  <si>
    <t>III.</t>
  </si>
  <si>
    <t>IV.</t>
  </si>
  <si>
    <t>V.</t>
  </si>
  <si>
    <t>Програма за развитие на селските райони 2014-2020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</si>
  <si>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</si>
  <si>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</si>
  <si>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</si>
  <si>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кандидата:</t>
  </si>
  <si>
    <t>EИК/БУЛСТАТ:</t>
  </si>
  <si>
    <t>Проектни предложения за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</si>
  <si>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Проектни предложения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</si>
  <si>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2.3</t>
  </si>
  <si>
    <t>Инвестициите по проектното предложение осигуряват достъп до напояване на по-голям брой земеделски стопани (ЗС)</t>
  </si>
  <si>
    <t>Инвестициите в хидромелиоративна инфраструктура по проектното предложение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проектното предложение</t>
  </si>
  <si>
    <t>Проектното предложение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</si>
  <si>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Проектни предложения за инвестиции в хидромелиоративни съоръжения, доставящи вода за напояване на площи, заети с приоритетни земеделски култури</t>
  </si>
  <si>
    <t xml:space="preserve">Не по-малко от 5 % от площта на напоителното поле, обхванато от инвестициите по проектното предложение, се използва за отглеждане на земеделски култури, определени в насоките за кандидатстване </t>
  </si>
  <si>
    <t>Проектни предложения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</si>
  <si>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В над 5 % от площите, ползващи се от услугата "доставка на вода за напояване" от напоителното поле, обхванато от инвестицията по проектното предложение, в рамките на земеделските стопанства се използват системи за напояване, включително системи, подпомогнати по ПРСР</t>
  </si>
  <si>
    <t>Проектни предложения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</si>
  <si>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Над 1 % от допустими инвестиционни разходи по проектното предложение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</si>
  <si>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Проектни предложения с инвестиции, попадащи в обхвата на клон на Напоителни системи или в обхвата на  речен басейн, за които е налице по-нисък настоящ КПД на напоителните системи.</t>
  </si>
  <si>
    <t>С инвестициите, включени в проектното предложение, се осигурява най-малко 25 % потенциална икономия на вода, съгласно настоящите технически параметри на съответния елемент на напоителната инфраструктура.</t>
  </si>
  <si>
    <t>Показател от проектното предложение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</si>
  <si>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</si>
  <si>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</si>
  <si>
    <t>BG06RDNP001-4.016</t>
  </si>
  <si>
    <t>Подмярка 4.3. „Подкрепа за инвестиции в инфраструктура, свързана с развитието, модернизирането или адаптирането на селското и горското стопанство"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</si>
</sst>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лв.&quot;_-;\-* #,##0.00\ &quot;лв.&quot;_-;_-* &quot;-&quot;??\ &quot;лв.&quot;_-;_-@_-"/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 applyProtection="1">
      <alignment vertical="center"/>
      <protection locked="0"/>
    </xf>
    <xf numFmtId="166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4" borderId="21" xfId="0" applyFont="1" applyFill="1" applyBorder="1" applyAlignment="1">
      <alignment horizontal="center" vertical="center" wrapText="1"/>
    </xf>
    <xf numFmtId="10" fontId="2" fillId="0" borderId="3" xfId="3" applyNumberFormat="1" applyFont="1" applyBorder="1" applyAlignment="1" applyProtection="1">
      <alignment vertical="center"/>
      <protection locked="0"/>
    </xf>
    <xf numFmtId="0" fontId="1" fillId="0" borderId="0" xfId="0" applyFont="1" applyFill="1" applyAlignment="1"/>
    <xf numFmtId="164" fontId="5" fillId="4" borderId="12" xfId="1" applyNumberFormat="1" applyFont="1" applyFill="1" applyBorder="1" applyAlignment="1">
      <alignment horizontal="left" vertical="top" wrapText="1"/>
    </xf>
    <xf numFmtId="164" fontId="5" fillId="4" borderId="6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6" fillId="0" borderId="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164" fontId="5" fillId="4" borderId="11" xfId="2" applyNumberFormat="1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4" borderId="11" xfId="1" applyNumberFormat="1" applyFont="1" applyFill="1" applyBorder="1" applyAlignment="1">
      <alignment horizontal="center" vertical="top" wrapText="1"/>
    </xf>
    <xf numFmtId="164" fontId="5" fillId="4" borderId="1" xfId="1" applyNumberFormat="1" applyFont="1" applyFill="1" applyBorder="1" applyAlignment="1">
      <alignment horizontal="center" vertical="top" wrapText="1"/>
    </xf>
    <xf numFmtId="164" fontId="5" fillId="4" borderId="3" xfId="1" applyNumberFormat="1" applyFont="1" applyFill="1" applyBorder="1" applyAlignment="1">
      <alignment horizontal="center" vertical="top" wrapText="1"/>
    </xf>
    <xf numFmtId="164" fontId="5" fillId="4" borderId="10" xfId="1" applyNumberFormat="1" applyFont="1" applyFill="1" applyBorder="1" applyAlignment="1">
      <alignment horizontal="center" vertical="top" wrapText="1"/>
    </xf>
    <xf numFmtId="164" fontId="5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16" xfId="1" applyNumberFormat="1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5" borderId="18" xfId="2" applyNumberFormat="1" applyFont="1" applyFill="1" applyBorder="1" applyAlignment="1">
      <alignment horizontal="center" vertical="center" wrapText="1"/>
    </xf>
    <xf numFmtId="164" fontId="5" fillId="5" borderId="19" xfId="2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right" vertical="center" wrapText="1"/>
    </xf>
    <xf numFmtId="0" fontId="5" fillId="4" borderId="23" xfId="0" applyFont="1" applyFill="1" applyBorder="1" applyAlignment="1" applyProtection="1">
      <alignment horizontal="right" vertical="center" wrapText="1"/>
    </xf>
  </cellXfs>
  <cellStyles count="4">
    <cellStyle name="Currency" xfId="1" builtinId="4"/>
    <cellStyle name="Currency 2" xfId="2"/>
    <cellStyle name="Normal" xfId="0" builtinId="0"/>
    <cellStyle name="Percent" xfId="3" builtinId="5"/>
  </cellStyles>
  <dxfs count="3"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2"/>
  <sheetViews>
    <sheetView tabSelected="1" zoomScaleNormal="100" workbookViewId="0">
      <selection activeCell="B12" sqref="B12"/>
    </sheetView>
  </sheetViews>
  <sheetFormatPr defaultColWidth="9" defaultRowHeight="15.75" x14ac:dyDescent="0.25"/>
  <cols>
    <col min="1" max="1" width="8.140625" style="1" customWidth="1"/>
    <col min="2" max="2" width="71.7109375" style="1" customWidth="1"/>
    <col min="3" max="3" width="11" style="1" customWidth="1"/>
    <col min="4" max="4" width="17.5703125" style="1" customWidth="1"/>
    <col min="5" max="5" width="12.85546875" style="1" customWidth="1"/>
    <col min="6" max="6" width="33.42578125" style="1" customWidth="1"/>
    <col min="7" max="16384" width="9" style="1"/>
  </cols>
  <sheetData>
    <row r="1" spans="1:6" s="14" customFormat="1" x14ac:dyDescent="0.25">
      <c r="A1" s="48" t="s">
        <v>21</v>
      </c>
      <c r="B1" s="49"/>
      <c r="C1" s="49"/>
      <c r="D1" s="49"/>
      <c r="E1" s="49"/>
      <c r="F1" s="50"/>
    </row>
    <row r="2" spans="1:6" s="14" customFormat="1" ht="34.5" customHeight="1" x14ac:dyDescent="0.25">
      <c r="A2" s="51" t="s">
        <v>22</v>
      </c>
      <c r="B2" s="52"/>
      <c r="C2" s="52"/>
      <c r="D2" s="52"/>
      <c r="E2" s="53"/>
      <c r="F2" s="54"/>
    </row>
    <row r="3" spans="1:6" s="14" customFormat="1" ht="36.75" customHeight="1" x14ac:dyDescent="0.25">
      <c r="A3" s="51" t="s">
        <v>45</v>
      </c>
      <c r="B3" s="52"/>
      <c r="C3" s="52"/>
      <c r="D3" s="52"/>
      <c r="E3" s="53"/>
      <c r="F3" s="54"/>
    </row>
    <row r="4" spans="1:6" s="14" customFormat="1" x14ac:dyDescent="0.25">
      <c r="A4" s="38" t="s">
        <v>23</v>
      </c>
      <c r="B4" s="39"/>
      <c r="C4" s="55" t="s">
        <v>44</v>
      </c>
      <c r="D4" s="56"/>
      <c r="E4" s="56"/>
      <c r="F4" s="57"/>
    </row>
    <row r="5" spans="1:6" s="14" customFormat="1" x14ac:dyDescent="0.25">
      <c r="A5" s="38" t="s">
        <v>24</v>
      </c>
      <c r="B5" s="39"/>
      <c r="C5" s="40"/>
      <c r="D5" s="41"/>
      <c r="E5" s="41"/>
      <c r="F5" s="42"/>
    </row>
    <row r="6" spans="1:6" s="14" customFormat="1" x14ac:dyDescent="0.25">
      <c r="A6" s="43" t="s">
        <v>25</v>
      </c>
      <c r="B6" s="44"/>
      <c r="C6" s="45"/>
      <c r="D6" s="46"/>
      <c r="E6" s="46"/>
      <c r="F6" s="47"/>
    </row>
    <row r="7" spans="1:6" s="14" customFormat="1" x14ac:dyDescent="0.25">
      <c r="A7" s="43" t="s">
        <v>26</v>
      </c>
      <c r="B7" s="44"/>
      <c r="C7" s="45"/>
      <c r="D7" s="46"/>
      <c r="E7" s="46"/>
      <c r="F7" s="47"/>
    </row>
    <row r="8" spans="1:6" s="14" customFormat="1" ht="16.5" thickBot="1" x14ac:dyDescent="0.3">
      <c r="A8" s="66"/>
      <c r="B8" s="67"/>
      <c r="C8" s="67"/>
      <c r="D8" s="67"/>
      <c r="E8" s="67"/>
      <c r="F8" s="68"/>
    </row>
    <row r="9" spans="1:6" ht="47.25" x14ac:dyDescent="0.25">
      <c r="A9" s="7" t="s">
        <v>0</v>
      </c>
      <c r="B9" s="8" t="s">
        <v>1</v>
      </c>
      <c r="C9" s="8" t="s">
        <v>2</v>
      </c>
      <c r="D9" s="8" t="s">
        <v>41</v>
      </c>
      <c r="E9" s="8" t="s">
        <v>5</v>
      </c>
      <c r="F9" s="9" t="s">
        <v>6</v>
      </c>
    </row>
    <row r="10" spans="1:6" ht="63" x14ac:dyDescent="0.25">
      <c r="A10" s="10" t="s">
        <v>16</v>
      </c>
      <c r="B10" s="20" t="s">
        <v>27</v>
      </c>
      <c r="C10" s="3">
        <v>40</v>
      </c>
      <c r="D10" s="4"/>
      <c r="E10" s="23"/>
      <c r="F10" s="11"/>
    </row>
    <row r="11" spans="1:6" ht="47.25" x14ac:dyDescent="0.25">
      <c r="A11" s="24" t="s">
        <v>3</v>
      </c>
      <c r="B11" s="25" t="s">
        <v>39</v>
      </c>
      <c r="C11" s="26">
        <v>20</v>
      </c>
      <c r="D11" s="32"/>
      <c r="E11" s="23" t="str">
        <f>IF(D11="","",ROUND(IF(D11&gt;=1,0,20*(1-D11)),3))</f>
        <v/>
      </c>
      <c r="F11" s="12"/>
    </row>
    <row r="12" spans="1:6" ht="63" x14ac:dyDescent="0.25">
      <c r="A12" s="24" t="s">
        <v>4</v>
      </c>
      <c r="B12" s="25" t="s">
        <v>40</v>
      </c>
      <c r="C12" s="26">
        <v>20</v>
      </c>
      <c r="D12" s="32"/>
      <c r="E12" s="23" t="str">
        <f>+IF(D12="","",ROUND(IF(D12&gt;=75%,20,IF(D12&lt;25%,0,(MIN(5+(D12-0.25)/3.333%,20)))),3))</f>
        <v/>
      </c>
      <c r="F12" s="12"/>
    </row>
    <row r="13" spans="1:6" ht="47.25" x14ac:dyDescent="0.25">
      <c r="A13" s="10" t="s">
        <v>17</v>
      </c>
      <c r="B13" s="20" t="s">
        <v>28</v>
      </c>
      <c r="C13" s="6">
        <v>30</v>
      </c>
      <c r="D13" s="4"/>
      <c r="E13" s="23"/>
      <c r="F13" s="11"/>
    </row>
    <row r="14" spans="1:6" ht="47.25" x14ac:dyDescent="0.25">
      <c r="A14" s="24" t="s">
        <v>7</v>
      </c>
      <c r="B14" s="27" t="s">
        <v>32</v>
      </c>
      <c r="C14" s="26">
        <v>10</v>
      </c>
      <c r="D14" s="33"/>
      <c r="E14" s="23" t="str">
        <f>+IF(D14="","",ROUND(IF(D14&gt;=3000,10,IF(D14&lt;250,0,(2+(D14-250)/343.75))),3))</f>
        <v/>
      </c>
      <c r="F14" s="12"/>
    </row>
    <row r="15" spans="1:6" ht="94.5" x14ac:dyDescent="0.25">
      <c r="A15" s="24" t="s">
        <v>8</v>
      </c>
      <c r="B15" s="27" t="s">
        <v>31</v>
      </c>
      <c r="C15" s="26">
        <v>15</v>
      </c>
      <c r="D15" s="33"/>
      <c r="E15" s="23" t="str">
        <f>+IF(D15="","",ROUND(IF(D15&gt;=3000,15,IF(D15&lt;250,0,(5+(D15-250)/275))),3))</f>
        <v/>
      </c>
      <c r="F15" s="12"/>
    </row>
    <row r="16" spans="1:6" ht="31.5" x14ac:dyDescent="0.25">
      <c r="A16" s="28" t="s">
        <v>29</v>
      </c>
      <c r="B16" s="29" t="s">
        <v>30</v>
      </c>
      <c r="C16" s="30">
        <v>5</v>
      </c>
      <c r="D16" s="34"/>
      <c r="E16" s="31" t="str">
        <f>+IF(D16="","",IF(AND(0&lt;D16,D16&lt;=5),1,IF(AND(5&lt;D16,D16&lt;=10),2,IF(AND(10&lt;D16,D16&lt;=15),3,IF(AND(15&lt;D16,D16&lt;=20),4,5)))))</f>
        <v/>
      </c>
      <c r="F16" s="12"/>
    </row>
    <row r="17" spans="1:31" ht="47.25" x14ac:dyDescent="0.25">
      <c r="A17" s="10" t="s">
        <v>18</v>
      </c>
      <c r="B17" s="20" t="s">
        <v>33</v>
      </c>
      <c r="C17" s="6">
        <v>15</v>
      </c>
      <c r="D17" s="4"/>
      <c r="E17" s="23"/>
      <c r="F17" s="11"/>
    </row>
    <row r="18" spans="1:31" ht="63" x14ac:dyDescent="0.25">
      <c r="A18" s="24" t="s">
        <v>9</v>
      </c>
      <c r="B18" s="27" t="s">
        <v>34</v>
      </c>
      <c r="C18" s="26">
        <v>15</v>
      </c>
      <c r="D18" s="36"/>
      <c r="E18" s="35" t="str">
        <f>IF(D18="","",IF(D18&gt;50%,15, IF(AND(5%&lt;=D18,D18&lt;=25%),5,IF(AND(25%&lt;D18,D18&lt;=50),10,0))))</f>
        <v/>
      </c>
      <c r="F18" s="12"/>
    </row>
    <row r="19" spans="1:31" ht="63" x14ac:dyDescent="0.25">
      <c r="A19" s="13" t="s">
        <v>19</v>
      </c>
      <c r="B19" s="21" t="s">
        <v>35</v>
      </c>
      <c r="C19" s="5">
        <v>5</v>
      </c>
      <c r="D19" s="4"/>
      <c r="E19" s="23"/>
      <c r="F19" s="11"/>
    </row>
    <row r="20" spans="1:31" ht="78.75" x14ac:dyDescent="0.25">
      <c r="A20" s="24" t="s">
        <v>10</v>
      </c>
      <c r="B20" s="27" t="s">
        <v>36</v>
      </c>
      <c r="C20" s="26">
        <v>5</v>
      </c>
      <c r="D20" s="36"/>
      <c r="E20" s="23" t="str">
        <f>+IF(D20="","",IF(D20&gt;20%,5,IF(AND(5%&lt;D20,D20&lt;=10%),1,IF(AND(10%&lt;D20,D20&lt;=15%),2,IF(AND(15%&lt;D20,D20&lt;=20%),3,0)))))</f>
        <v/>
      </c>
      <c r="F20" s="12"/>
    </row>
    <row r="21" spans="1:31" ht="63" x14ac:dyDescent="0.25">
      <c r="A21" s="13" t="s">
        <v>20</v>
      </c>
      <c r="B21" s="21" t="s">
        <v>37</v>
      </c>
      <c r="C21" s="5">
        <v>10</v>
      </c>
      <c r="D21" s="4"/>
      <c r="E21" s="23"/>
      <c r="F21" s="11"/>
    </row>
    <row r="22" spans="1:31" ht="63" x14ac:dyDescent="0.25">
      <c r="A22" s="24" t="s">
        <v>11</v>
      </c>
      <c r="B22" s="27" t="s">
        <v>38</v>
      </c>
      <c r="C22" s="26">
        <v>10</v>
      </c>
      <c r="D22" s="36"/>
      <c r="E22" s="23" t="str">
        <f>+IF(D22="","",IF(D22&gt;5%,10,IF(AND(1%&lt;D22,D22&lt;=5%),5,0)))</f>
        <v/>
      </c>
      <c r="F22" s="12"/>
    </row>
    <row r="23" spans="1:31" s="2" customFormat="1" x14ac:dyDescent="0.25">
      <c r="A23" s="58" t="s">
        <v>2</v>
      </c>
      <c r="B23" s="59"/>
      <c r="C23" s="60">
        <v>100</v>
      </c>
      <c r="D23" s="61"/>
      <c r="E23" s="61"/>
      <c r="F23" s="62"/>
    </row>
    <row r="24" spans="1:31" s="2" customFormat="1" x14ac:dyDescent="0.25">
      <c r="A24" s="58" t="s">
        <v>12</v>
      </c>
      <c r="B24" s="59"/>
      <c r="C24" s="60" t="str">
        <f>IF(COUNT(E10:E22)=0,"",SUM(E11:E12,E14:E16,E18,E20,E22))</f>
        <v/>
      </c>
      <c r="D24" s="61"/>
      <c r="E24" s="61">
        <f>SUM(E11:E12,E14:E16,E18,E20,E22)</f>
        <v>0</v>
      </c>
      <c r="F24" s="62"/>
    </row>
    <row r="25" spans="1:31" s="2" customFormat="1" ht="48" customHeight="1" x14ac:dyDescent="0.25">
      <c r="A25" s="72" t="s">
        <v>42</v>
      </c>
      <c r="B25" s="73"/>
      <c r="C25" s="69">
        <v>15</v>
      </c>
      <c r="D25" s="70"/>
      <c r="E25" s="70"/>
      <c r="F25" s="71"/>
    </row>
    <row r="26" spans="1:31" s="2" customFormat="1" ht="31.5" customHeight="1" x14ac:dyDescent="0.25">
      <c r="A26" s="58" t="s">
        <v>43</v>
      </c>
      <c r="B26" s="59"/>
      <c r="C26" s="63" t="str">
        <f>+IF(C24="","",IF(C24&gt;=C25,"ДА","НЕ"))</f>
        <v/>
      </c>
      <c r="D26" s="64"/>
      <c r="E26" s="64"/>
      <c r="F26" s="65"/>
    </row>
    <row r="29" spans="1:31" s="15" customFormat="1" x14ac:dyDescent="0.25">
      <c r="B29" s="18" t="s">
        <v>13</v>
      </c>
      <c r="C29" s="37"/>
      <c r="D29" s="37"/>
      <c r="E29" s="22"/>
      <c r="R29" s="16"/>
      <c r="U29" s="17"/>
      <c r="AC29" s="16"/>
      <c r="AE29" s="17"/>
    </row>
    <row r="30" spans="1:31" s="15" customFormat="1" x14ac:dyDescent="0.25">
      <c r="B30" s="18"/>
      <c r="R30" s="16"/>
      <c r="U30" s="17"/>
      <c r="AC30" s="16"/>
      <c r="AE30" s="17"/>
    </row>
    <row r="31" spans="1:31" s="15" customFormat="1" x14ac:dyDescent="0.25">
      <c r="B31" s="18" t="s">
        <v>14</v>
      </c>
      <c r="C31" s="18"/>
      <c r="D31" s="19" t="s">
        <v>15</v>
      </c>
      <c r="E31" s="19"/>
      <c r="R31" s="16"/>
      <c r="U31" s="17"/>
      <c r="AC31" s="16"/>
      <c r="AE31" s="17"/>
    </row>
    <row r="32" spans="1:3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20">
    <mergeCell ref="A24:B24"/>
    <mergeCell ref="C24:F24"/>
    <mergeCell ref="A26:B26"/>
    <mergeCell ref="C26:F26"/>
    <mergeCell ref="A7:B7"/>
    <mergeCell ref="C7:F7"/>
    <mergeCell ref="A8:F8"/>
    <mergeCell ref="C23:F23"/>
    <mergeCell ref="C25:F25"/>
    <mergeCell ref="A23:B23"/>
    <mergeCell ref="A25:B25"/>
    <mergeCell ref="A5:B5"/>
    <mergeCell ref="C5:F5"/>
    <mergeCell ref="A6:B6"/>
    <mergeCell ref="C6:F6"/>
    <mergeCell ref="A1:F1"/>
    <mergeCell ref="A2:F2"/>
    <mergeCell ref="A3:F3"/>
    <mergeCell ref="A4:B4"/>
    <mergeCell ref="C4:F4"/>
  </mergeCells>
  <conditionalFormatting sqref="AE29:AJ31">
    <cfRule type="containsText" dxfId="2" priority="3" stopIfTrue="1" operator="containsText" text="НЕ">
      <formula>NOT(ISERROR(SEARCH("НЕ",AE29)))</formula>
    </cfRule>
  </conditionalFormatting>
  <conditionalFormatting sqref="C26:F26">
    <cfRule type="cellIs" dxfId="1" priority="2" operator="equal">
      <formula>"ДА"</formula>
    </cfRule>
    <cfRule type="cellIs" dxfId="0" priority="1" operator="equal">
      <formula>"НЕ"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проектното предложение, изразена в проценти._x000a_" sqref="D12">
      <formula1>0</formula1>
      <formula2>1</formula2>
    </dataValidation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КПД, изразен в проценти." sqref="D11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16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проектното предложение." sqref="D15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проекта._x000a_" sqref="D14">
      <formula1>0</formula1>
    </dataValidation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8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20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22">
      <formula1>0.01</formula1>
    </dataValidation>
  </dataValidations>
  <pageMargins left="0.70866141732283472" right="0.70866141732283472" top="0.94488188976377963" bottom="0.74803149606299213" header="0.31496062992125984" footer="0.31496062992125984"/>
  <pageSetup paperSize="9" scale="56" fitToHeight="0" orientation="portrait" r:id="rId1"/>
  <headerFooter>
    <oddHeader>&amp;L&amp;G&amp;C&amp;G&amp;R&amp;G
&amp;"Times New Roman,Regular"&amp;12Приложение № 6 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MZHG1</cp:lastModifiedBy>
  <cp:lastPrinted>2022-05-11T14:57:06Z</cp:lastPrinted>
  <dcterms:created xsi:type="dcterms:W3CDTF">2018-11-06T10:06:00Z</dcterms:created>
  <dcterms:modified xsi:type="dcterms:W3CDTF">2022-05-16T12:51:20Z</dcterms:modified>
</cp:coreProperties>
</file>